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eto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Montserrat"/>
      <b val="1"/>
      <color rgb="003F4042"/>
      <sz val="18"/>
    </font>
    <font>
      <name val="Open Sans"/>
      <color rgb="0058595B"/>
      <sz val="10"/>
    </font>
    <font>
      <name val="Montserrat"/>
      <b val="1"/>
      <color rgb="004A7C2E"/>
      <sz val="9"/>
    </font>
    <font>
      <name val="Montserrat"/>
      <b val="1"/>
      <color rgb="00FFFFFF"/>
      <sz val="10"/>
    </font>
    <font>
      <name val="Open Sans"/>
      <sz val="10"/>
    </font>
    <font>
      <name val="Open Sans"/>
      <b val="1"/>
      <color rgb="004A7C2E"/>
      <sz val="10"/>
    </font>
    <font>
      <name val="Open Sans"/>
      <b val="1"/>
      <color rgb="003F4042"/>
    </font>
    <font>
      <name val="Open Sans"/>
      <b val="1"/>
      <color rgb="003F4042"/>
      <sz val="10"/>
    </font>
    <font>
      <name val="Open Sans"/>
      <color rgb="004A7C2E"/>
      <sz val="9"/>
    </font>
    <font>
      <name val="Montserrat"/>
      <b val="1"/>
      <color rgb="003F4042"/>
      <sz val="16"/>
    </font>
    <font>
      <name val="Open Sans"/>
      <color rgb="003F4042"/>
      <sz val="11"/>
    </font>
  </fonts>
  <fills count="4">
    <fill>
      <patternFill/>
    </fill>
    <fill>
      <patternFill patternType="gray125"/>
    </fill>
    <fill>
      <patternFill patternType="solid">
        <fgColor rgb="004A7C2E"/>
      </patternFill>
    </fill>
    <fill>
      <patternFill patternType="solid">
        <fgColor rgb="00F3F6E8"/>
      </patternFill>
    </fill>
  </fills>
  <borders count="2">
    <border>
      <left/>
      <right/>
      <top/>
      <bottom/>
      <diagonal/>
    </border>
    <border>
      <left style="thin">
        <color rgb="00DCE3C8"/>
      </left>
      <right style="thin">
        <color rgb="00DCE3C8"/>
      </right>
      <top style="thin">
        <color rgb="00DCE3C8"/>
      </top>
      <bottom style="thin">
        <color rgb="00DCE3C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/>
    </xf>
    <xf numFmtId="0" fontId="5" fillId="3" borderId="1" pivotButton="0" quotePrefix="0" xfId="0"/>
    <xf numFmtId="0" fontId="2" fillId="0" borderId="1" pivotButton="0" quotePrefix="0" xfId="0"/>
    <xf numFmtId="9" fontId="2" fillId="0" borderId="1" pivotButton="0" quotePrefix="0" xfId="0"/>
    <xf numFmtId="0" fontId="6" fillId="0" borderId="1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Pareto: minutes lost by cause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'Pareto'!G7</f>
            </strRef>
          </tx>
          <spPr>
            <a:solidFill xmlns:a="http://schemas.openxmlformats.org/drawingml/2006/main">
              <a:srgbClr val="4A7C2E"/>
            </a:solidFill>
            <a:ln xmlns:a="http://schemas.openxmlformats.org/drawingml/2006/main">
              <a:noFill/>
              <a:prstDash val="solid"/>
            </a:ln>
          </spPr>
          <cat>
            <numRef>
              <f>'Pareto'!$F$8:$F$22</f>
            </numRef>
          </cat>
          <val>
            <numRef>
              <f>'Pareto'!$G$8:$G$22</f>
            </numRef>
          </val>
        </ser>
        <gapWidth val="40"/>
        <axId val="10"/>
        <axId val="100"/>
      </barChart>
      <lineChart>
        <grouping val="standard"/>
        <ser>
          <idx val="1"/>
          <order val="1"/>
          <tx>
            <strRef>
              <f>'Pareto'!H7</f>
            </strRef>
          </tx>
          <spPr>
            <a:ln xmlns:a="http://schemas.openxmlformats.org/drawingml/2006/main" w="28000">
              <a:solidFill>
                <a:srgbClr val="6C1D5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'Pareto'!$H$8:$H$22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Minutes lost</a:t>
                </a:r>
              </a:p>
            </rich>
          </tx>
        </title>
        <majorTickMark val="none"/>
        <minorTickMark val="none"/>
        <crossAx val="10"/>
      </valAx>
      <valAx>
        <axId val="200"/>
        <scaling>
          <orientation val="minMax"/>
          <max val="1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Cumulative %</a:t>
                </a:r>
              </a:p>
            </rich>
          </tx>
        </title>
        <numFmt formatCode="0%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1.jpeg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25</row>
      <rowOff>0</rowOff>
    </from>
    <ext cx="79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0</row>
      <rowOff>0</rowOff>
    </from>
    <ext cx="1428750" cy="3429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3:K4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14" customWidth="1" min="3" max="3"/>
    <col width="4" customWidth="1" min="4" max="4"/>
    <col width="4" customWidth="1" min="5" max="5"/>
    <col width="30" customWidth="1" min="6" max="6"/>
    <col width="14" customWidth="1" min="7" max="7"/>
    <col width="14" customWidth="1" min="8" max="8"/>
    <col width="14" customWidth="1" min="9" max="9"/>
    <col width="4" customWidth="1" min="10" max="10"/>
    <col hidden="1" width="13" customWidth="1" min="11" max="11"/>
  </cols>
  <sheetData>
    <row r="1" ht="32" customHeight="1"/>
    <row r="3">
      <c r="B3" s="1" t="inlineStr">
        <is>
          <t>Pareto Chart Template</t>
        </is>
      </c>
    </row>
    <row r="4">
      <c r="B4" s="2" t="inlineStr">
        <is>
          <t>Type your causes and minutes in any order in the green box. The table and chart sort themselves and draw the 80% line.</t>
        </is>
      </c>
    </row>
    <row r="6">
      <c r="B6" s="3" t="inlineStr">
        <is>
          <t>1. YOUR DATA</t>
        </is>
      </c>
      <c r="F6" s="3" t="inlineStr">
        <is>
          <t>2. SORTED AUTOMATICALLY</t>
        </is>
      </c>
    </row>
    <row r="7">
      <c r="B7" s="4" t="inlineStr">
        <is>
          <t>Cause / stop code</t>
        </is>
      </c>
      <c r="C7" s="4" t="inlineStr">
        <is>
          <t>Minutes lost</t>
        </is>
      </c>
      <c r="F7" s="4" t="inlineStr">
        <is>
          <t>Cause</t>
        </is>
      </c>
      <c r="G7" s="4" t="inlineStr">
        <is>
          <t>Minutes lost</t>
        </is>
      </c>
      <c r="H7" s="4" t="inlineStr">
        <is>
          <t>Cumulative %</t>
        </is>
      </c>
      <c r="I7" s="4" t="inlineStr">
        <is>
          <t>Left of 80%?</t>
        </is>
      </c>
    </row>
    <row r="8">
      <c r="B8" s="5" t="inlineStr">
        <is>
          <t>Film jam</t>
        </is>
      </c>
      <c r="C8" s="5" t="n">
        <v>420</v>
      </c>
      <c r="F8" s="6">
        <f>IFERROR(INDEX($B$8:$B$22,MATCH(LARGE($K$8:$K$22,1),$K$8:$K$22,0)),"")</f>
        <v/>
      </c>
      <c r="G8" s="6">
        <f>IFERROR(INDEX($C$8:$C$22,MATCH(LARGE($K$8:$K$22,1),$K$8:$K$22,0)),NA())</f>
        <v/>
      </c>
      <c r="H8" s="7">
        <f>IFERROR(SUM($G$8:G8)/SUM($C$8:$C$22),NA())</f>
        <v/>
      </c>
      <c r="I8" s="8">
        <f>IFERROR(IF(SUM($G$8:G8)-G8&lt;0.8*SUM($C$8:$C$22),"Yes - assign owner",""),"")</f>
        <v/>
      </c>
      <c r="K8">
        <f>IF(C8="","",C8+ROW()/1000000)</f>
        <v/>
      </c>
    </row>
    <row r="9">
      <c r="B9" s="5" t="inlineStr">
        <is>
          <t>Material shortage</t>
        </is>
      </c>
      <c r="C9" s="5" t="n">
        <v>120</v>
      </c>
      <c r="F9" s="6">
        <f>IFERROR(INDEX($B$8:$B$22,MATCH(LARGE($K$8:$K$22,2),$K$8:$K$22,0)),"")</f>
        <v/>
      </c>
      <c r="G9" s="6">
        <f>IFERROR(INDEX($C$8:$C$22,MATCH(LARGE($K$8:$K$22,2),$K$8:$K$22,0)),NA())</f>
        <v/>
      </c>
      <c r="H9" s="7">
        <f>IFERROR(SUM($G$8:G9)/SUM($C$8:$C$22),NA())</f>
        <v/>
      </c>
      <c r="I9" s="8">
        <f>IFERROR(IF(SUM($G$8:G9)-G9&lt;0.8*SUM($C$8:$C$22),"Yes - assign owner",""),"")</f>
        <v/>
      </c>
      <c r="K9">
        <f>IF(C9="","",C9+ROW()/1000000)</f>
        <v/>
      </c>
    </row>
    <row r="10">
      <c r="B10" s="5" t="inlineStr">
        <is>
          <t>Changeover overrun</t>
        </is>
      </c>
      <c r="C10" s="5" t="n">
        <v>300</v>
      </c>
      <c r="F10" s="6">
        <f>IFERROR(INDEX($B$8:$B$22,MATCH(LARGE($K$8:$K$22,3),$K$8:$K$22,0)),"")</f>
        <v/>
      </c>
      <c r="G10" s="6">
        <f>IFERROR(INDEX($C$8:$C$22,MATCH(LARGE($K$8:$K$22,3),$K$8:$K$22,0)),NA())</f>
        <v/>
      </c>
      <c r="H10" s="7">
        <f>IFERROR(SUM($G$8:G10)/SUM($C$8:$C$22),NA())</f>
        <v/>
      </c>
      <c r="I10" s="8">
        <f>IFERROR(IF(SUM($G$8:G10)-G10&lt;0.8*SUM($C$8:$C$22),"Yes - assign owner",""),"")</f>
        <v/>
      </c>
      <c r="K10">
        <f>IF(C10="","",C10+ROW()/1000000)</f>
        <v/>
      </c>
    </row>
    <row r="11">
      <c r="B11" s="5" t="inlineStr">
        <is>
          <t>Label sensor fault</t>
        </is>
      </c>
      <c r="C11" s="5" t="n">
        <v>180</v>
      </c>
      <c r="F11" s="6">
        <f>IFERROR(INDEX($B$8:$B$22,MATCH(LARGE($K$8:$K$22,4),$K$8:$K$22,0)),"")</f>
        <v/>
      </c>
      <c r="G11" s="6">
        <f>IFERROR(INDEX($C$8:$C$22,MATCH(LARGE($K$8:$K$22,4),$K$8:$K$22,0)),NA())</f>
        <v/>
      </c>
      <c r="H11" s="7">
        <f>IFERROR(SUM($G$8:G11)/SUM($C$8:$C$22),NA())</f>
        <v/>
      </c>
      <c r="I11" s="8">
        <f>IFERROR(IF(SUM($G$8:G11)-G11&lt;0.8*SUM($C$8:$C$22),"Yes - assign owner",""),"")</f>
        <v/>
      </c>
      <c r="K11">
        <f>IF(C11="","",C11+ROW()/1000000)</f>
        <v/>
      </c>
    </row>
    <row r="12">
      <c r="B12" s="5" t="inlineStr">
        <is>
          <t>Other (11 codes)</t>
        </is>
      </c>
      <c r="C12" s="5" t="n">
        <v>180</v>
      </c>
      <c r="F12" s="6">
        <f>IFERROR(INDEX($B$8:$B$22,MATCH(LARGE($K$8:$K$22,5),$K$8:$K$22,0)),"")</f>
        <v/>
      </c>
      <c r="G12" s="6">
        <f>IFERROR(INDEX($C$8:$C$22,MATCH(LARGE($K$8:$K$22,5),$K$8:$K$22,0)),NA())</f>
        <v/>
      </c>
      <c r="H12" s="7">
        <f>IFERROR(SUM($G$8:G12)/SUM($C$8:$C$22),NA())</f>
        <v/>
      </c>
      <c r="I12" s="8">
        <f>IFERROR(IF(SUM($G$8:G12)-G12&lt;0.8*SUM($C$8:$C$22),"Yes - assign owner",""),"")</f>
        <v/>
      </c>
      <c r="K12">
        <f>IF(C12="","",C12+ROW()/1000000)</f>
        <v/>
      </c>
    </row>
    <row r="13">
      <c r="B13" s="5" t="n"/>
      <c r="C13" s="5" t="n"/>
      <c r="F13" s="6">
        <f>IFERROR(INDEX($B$8:$B$22,MATCH(LARGE($K$8:$K$22,6),$K$8:$K$22,0)),"")</f>
        <v/>
      </c>
      <c r="G13" s="6">
        <f>IFERROR(INDEX($C$8:$C$22,MATCH(LARGE($K$8:$K$22,6),$K$8:$K$22,0)),NA())</f>
        <v/>
      </c>
      <c r="H13" s="7">
        <f>IFERROR(SUM($G$8:G13)/SUM($C$8:$C$22),NA())</f>
        <v/>
      </c>
      <c r="I13" s="8">
        <f>IFERROR(IF(SUM($G$8:G13)-G13&lt;0.8*SUM($C$8:$C$22),"Yes - assign owner",""),"")</f>
        <v/>
      </c>
      <c r="K13">
        <f>IF(C13="","",C13+ROW()/1000000)</f>
        <v/>
      </c>
    </row>
    <row r="14">
      <c r="B14" s="5" t="n"/>
      <c r="C14" s="5" t="n"/>
      <c r="F14" s="6">
        <f>IFERROR(INDEX($B$8:$B$22,MATCH(LARGE($K$8:$K$22,7),$K$8:$K$22,0)),"")</f>
        <v/>
      </c>
      <c r="G14" s="6">
        <f>IFERROR(INDEX($C$8:$C$22,MATCH(LARGE($K$8:$K$22,7),$K$8:$K$22,0)),NA())</f>
        <v/>
      </c>
      <c r="H14" s="7">
        <f>IFERROR(SUM($G$8:G14)/SUM($C$8:$C$22),NA())</f>
        <v/>
      </c>
      <c r="I14" s="8">
        <f>IFERROR(IF(SUM($G$8:G14)-G14&lt;0.8*SUM($C$8:$C$22),"Yes - assign owner",""),"")</f>
        <v/>
      </c>
      <c r="K14">
        <f>IF(C14="","",C14+ROW()/1000000)</f>
        <v/>
      </c>
    </row>
    <row r="15">
      <c r="B15" s="5" t="n"/>
      <c r="C15" s="5" t="n"/>
      <c r="F15" s="6">
        <f>IFERROR(INDEX($B$8:$B$22,MATCH(LARGE($K$8:$K$22,8),$K$8:$K$22,0)),"")</f>
        <v/>
      </c>
      <c r="G15" s="6">
        <f>IFERROR(INDEX($C$8:$C$22,MATCH(LARGE($K$8:$K$22,8),$K$8:$K$22,0)),NA())</f>
        <v/>
      </c>
      <c r="H15" s="7">
        <f>IFERROR(SUM($G$8:G15)/SUM($C$8:$C$22),NA())</f>
        <v/>
      </c>
      <c r="I15" s="8">
        <f>IFERROR(IF(SUM($G$8:G15)-G15&lt;0.8*SUM($C$8:$C$22),"Yes - assign owner",""),"")</f>
        <v/>
      </c>
      <c r="K15">
        <f>IF(C15="","",C15+ROW()/1000000)</f>
        <v/>
      </c>
    </row>
    <row r="16">
      <c r="B16" s="5" t="n"/>
      <c r="C16" s="5" t="n"/>
      <c r="F16" s="6">
        <f>IFERROR(INDEX($B$8:$B$22,MATCH(LARGE($K$8:$K$22,9),$K$8:$K$22,0)),"")</f>
        <v/>
      </c>
      <c r="G16" s="6">
        <f>IFERROR(INDEX($C$8:$C$22,MATCH(LARGE($K$8:$K$22,9),$K$8:$K$22,0)),NA())</f>
        <v/>
      </c>
      <c r="H16" s="7">
        <f>IFERROR(SUM($G$8:G16)/SUM($C$8:$C$22),NA())</f>
        <v/>
      </c>
      <c r="I16" s="8">
        <f>IFERROR(IF(SUM($G$8:G16)-G16&lt;0.8*SUM($C$8:$C$22),"Yes - assign owner",""),"")</f>
        <v/>
      </c>
      <c r="K16">
        <f>IF(C16="","",C16+ROW()/1000000)</f>
        <v/>
      </c>
    </row>
    <row r="17">
      <c r="B17" s="5" t="n"/>
      <c r="C17" s="5" t="n"/>
      <c r="F17" s="6">
        <f>IFERROR(INDEX($B$8:$B$22,MATCH(LARGE($K$8:$K$22,10),$K$8:$K$22,0)),"")</f>
        <v/>
      </c>
      <c r="G17" s="6">
        <f>IFERROR(INDEX($C$8:$C$22,MATCH(LARGE($K$8:$K$22,10),$K$8:$K$22,0)),NA())</f>
        <v/>
      </c>
      <c r="H17" s="7">
        <f>IFERROR(SUM($G$8:G17)/SUM($C$8:$C$22),NA())</f>
        <v/>
      </c>
      <c r="I17" s="8">
        <f>IFERROR(IF(SUM($G$8:G17)-G17&lt;0.8*SUM($C$8:$C$22),"Yes - assign owner",""),"")</f>
        <v/>
      </c>
      <c r="K17">
        <f>IF(C17="","",C17+ROW()/1000000)</f>
        <v/>
      </c>
    </row>
    <row r="18">
      <c r="B18" s="5" t="n"/>
      <c r="C18" s="5" t="n"/>
      <c r="F18" s="6">
        <f>IFERROR(INDEX($B$8:$B$22,MATCH(LARGE($K$8:$K$22,11),$K$8:$K$22,0)),"")</f>
        <v/>
      </c>
      <c r="G18" s="6">
        <f>IFERROR(INDEX($C$8:$C$22,MATCH(LARGE($K$8:$K$22,11),$K$8:$K$22,0)),NA())</f>
        <v/>
      </c>
      <c r="H18" s="7">
        <f>IFERROR(SUM($G$8:G18)/SUM($C$8:$C$22),NA())</f>
        <v/>
      </c>
      <c r="I18" s="8">
        <f>IFERROR(IF(SUM($G$8:G18)-G18&lt;0.8*SUM($C$8:$C$22),"Yes - assign owner",""),"")</f>
        <v/>
      </c>
      <c r="K18">
        <f>IF(C18="","",C18+ROW()/1000000)</f>
        <v/>
      </c>
    </row>
    <row r="19">
      <c r="B19" s="5" t="n"/>
      <c r="C19" s="5" t="n"/>
      <c r="F19" s="6">
        <f>IFERROR(INDEX($B$8:$B$22,MATCH(LARGE($K$8:$K$22,12),$K$8:$K$22,0)),"")</f>
        <v/>
      </c>
      <c r="G19" s="6">
        <f>IFERROR(INDEX($C$8:$C$22,MATCH(LARGE($K$8:$K$22,12),$K$8:$K$22,0)),NA())</f>
        <v/>
      </c>
      <c r="H19" s="7">
        <f>IFERROR(SUM($G$8:G19)/SUM($C$8:$C$22),NA())</f>
        <v/>
      </c>
      <c r="I19" s="8">
        <f>IFERROR(IF(SUM($G$8:G19)-G19&lt;0.8*SUM($C$8:$C$22),"Yes - assign owner",""),"")</f>
        <v/>
      </c>
      <c r="K19">
        <f>IF(C19="","",C19+ROW()/1000000)</f>
        <v/>
      </c>
    </row>
    <row r="20">
      <c r="B20" s="5" t="n"/>
      <c r="C20" s="5" t="n"/>
      <c r="F20" s="6">
        <f>IFERROR(INDEX($B$8:$B$22,MATCH(LARGE($K$8:$K$22,13),$K$8:$K$22,0)),"")</f>
        <v/>
      </c>
      <c r="G20" s="6">
        <f>IFERROR(INDEX($C$8:$C$22,MATCH(LARGE($K$8:$K$22,13),$K$8:$K$22,0)),NA())</f>
        <v/>
      </c>
      <c r="H20" s="7">
        <f>IFERROR(SUM($G$8:G20)/SUM($C$8:$C$22),NA())</f>
        <v/>
      </c>
      <c r="I20" s="8">
        <f>IFERROR(IF(SUM($G$8:G20)-G20&lt;0.8*SUM($C$8:$C$22),"Yes - assign owner",""),"")</f>
        <v/>
      </c>
      <c r="K20">
        <f>IF(C20="","",C20+ROW()/1000000)</f>
        <v/>
      </c>
    </row>
    <row r="21">
      <c r="B21" s="5" t="n"/>
      <c r="C21" s="5" t="n"/>
      <c r="F21" s="6">
        <f>IFERROR(INDEX($B$8:$B$22,MATCH(LARGE($K$8:$K$22,14),$K$8:$K$22,0)),"")</f>
        <v/>
      </c>
      <c r="G21" s="6">
        <f>IFERROR(INDEX($C$8:$C$22,MATCH(LARGE($K$8:$K$22,14),$K$8:$K$22,0)),NA())</f>
        <v/>
      </c>
      <c r="H21" s="7">
        <f>IFERROR(SUM($G$8:G21)/SUM($C$8:$C$22),NA())</f>
        <v/>
      </c>
      <c r="I21" s="8">
        <f>IFERROR(IF(SUM($G$8:G21)-G21&lt;0.8*SUM($C$8:$C$22),"Yes - assign owner",""),"")</f>
        <v/>
      </c>
      <c r="K21">
        <f>IF(C21="","",C21+ROW()/1000000)</f>
        <v/>
      </c>
    </row>
    <row r="22">
      <c r="B22" s="5" t="n"/>
      <c r="C22" s="5" t="n"/>
      <c r="F22" s="6">
        <f>IFERROR(INDEX($B$8:$B$22,MATCH(LARGE($K$8:$K$22,15),$K$8:$K$22,0)),"")</f>
        <v/>
      </c>
      <c r="G22" s="6">
        <f>IFERROR(INDEX($C$8:$C$22,MATCH(LARGE($K$8:$K$22,15),$K$8:$K$22,0)),NA())</f>
        <v/>
      </c>
      <c r="H22" s="7">
        <f>IFERROR(SUM($G$8:G22)/SUM($C$8:$C$22),NA())</f>
        <v/>
      </c>
      <c r="I22" s="8">
        <f>IFERROR(IF(SUM($G$8:G22)-G22&lt;0.8*SUM($C$8:$C$22),"Yes - assign owner",""),"")</f>
        <v/>
      </c>
      <c r="K22">
        <f>IF(C22="","",C22+ROW()/1000000)</f>
        <v/>
      </c>
    </row>
    <row r="24">
      <c r="B24" s="9" t="inlineStr">
        <is>
          <t>Total minutes</t>
        </is>
      </c>
      <c r="C24" s="9">
        <f>SUM(C8:C22)</f>
        <v/>
      </c>
    </row>
    <row r="46">
      <c r="B46" s="10" t="inlineStr">
        <is>
          <t>Circle every cause marked “Yes”, give it one owner and one date, and re-run the chart after the fix.</t>
        </is>
      </c>
    </row>
    <row r="47">
      <c r="B47" s="11" t="inlineStr">
        <is>
          <t>Want this built from live stop codes before every shift meeting? decisyon.com  |  Put a number on your top bar: decisyon.com/cost-of-inaction</t>
        </is>
      </c>
    </row>
  </sheetData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0"/>
  <sheetViews>
    <sheetView showGridLines="0" workbookViewId="0">
      <selection activeCell="A1" sqref="A1"/>
    </sheetView>
  </sheetViews>
  <sheetFormatPr baseColWidth="8" defaultRowHeight="15"/>
  <cols>
    <col width="100" customWidth="1" min="2" max="2"/>
  </cols>
  <sheetData>
    <row r="2">
      <c r="B2" s="12" t="inlineStr">
        <is>
          <t>How to use this template</t>
        </is>
      </c>
    </row>
    <row r="3">
      <c r="B3" s="13" t="inlineStr">
        <is>
          <t>1. Pick one loss: minutes of downtime, scrap units, or defects. Never mix them.</t>
        </is>
      </c>
    </row>
    <row r="4">
      <c r="B4" s="13" t="inlineStr">
        <is>
          <t>2. Pull 2–4 weeks of stop or defect codes for one line.</t>
        </is>
      </c>
    </row>
    <row r="5">
      <c r="B5" s="13" t="inlineStr">
        <is>
          <t>3. Replace the example rows in the green box (up to 15 causes). Delete any you don't need.</t>
        </is>
      </c>
    </row>
    <row r="6">
      <c r="B6" s="13" t="inlineStr">
        <is>
          <t>4. Every cause marked “Yes” sits left of the 80% line. Give each one an owner and a date.</t>
        </is>
      </c>
    </row>
    <row r="7">
      <c r="B7" s="13" t="inlineStr">
        <is>
          <t>5. Re-run the chart after the fix. If the bar didn't shrink, the action didn't work.</t>
        </is>
      </c>
    </row>
    <row r="8">
      <c r="B8" s="13" t="inlineStr"/>
    </row>
    <row r="9">
      <c r="B9" s="13" t="inlineStr">
        <is>
          <t>Full guide: The Pareto Playbook for Manufacturing, free at decisyon.com</t>
        </is>
      </c>
    </row>
    <row r="10">
      <c r="B10" s="13" t="inlineStr">
        <is>
          <t>© 2026 Decisyon, Inc.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2026-09-23T22:24:10Z</dcterms:created>
  <dcterms:modified xmlns:dcterms="http://purl.org/dc/terms/" xmlns:xsi="http://www.w3.org/2001/XMLSchema-instance" xsi:type="dcterms:W3CDTF">2026-09-23T22:24:10Z</dcterms:modified>
</cp:coreProperties>
</file>